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F0890CFD-FF55-40BE-9592-C55F9FB14004}" xr6:coauthVersionLast="45" xr6:coauthVersionMax="45" xr10:uidLastSave="{00000000-0000-0000-0000-000000000000}"/>
  <bookViews>
    <workbookView xWindow="-108" yWindow="-108" windowWidth="23256" windowHeight="12576" xr2:uid="{F01F2FCB-797D-4A8F-925D-42B27E1C7140}"/>
  </bookViews>
  <sheets>
    <sheet name="Hoja1" sheetId="1" r:id="rId1"/>
  </sheets>
  <definedNames>
    <definedName name="_xlnm.Print_Area" localSheetId="0">Hoja1!$B$1:$I$85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/>
  <c r="G10" i="1"/>
  <c r="I10" i="1"/>
  <c r="D18" i="1"/>
  <c r="E18" i="1"/>
  <c r="F18" i="1"/>
  <c r="G18" i="1"/>
  <c r="I18" i="1"/>
  <c r="D28" i="1"/>
  <c r="E28" i="1"/>
  <c r="F28" i="1"/>
  <c r="G28" i="1"/>
  <c r="I28" i="1"/>
  <c r="F42" i="1"/>
  <c r="I42" i="1"/>
  <c r="I38" i="1"/>
  <c r="F49" i="1"/>
  <c r="I49" i="1"/>
  <c r="F50" i="1"/>
  <c r="I50" i="1"/>
  <c r="F51" i="1"/>
  <c r="I51" i="1"/>
  <c r="F54" i="1"/>
  <c r="I54" i="1"/>
  <c r="I48" i="1"/>
  <c r="F60" i="1"/>
  <c r="I60" i="1"/>
  <c r="I58" i="1"/>
  <c r="F69" i="1"/>
  <c r="I69" i="1"/>
  <c r="I62" i="1"/>
  <c r="I83" i="1"/>
  <c r="H10" i="1"/>
  <c r="H18" i="1"/>
  <c r="H28" i="1"/>
  <c r="H38" i="1"/>
  <c r="H48" i="1"/>
  <c r="H58" i="1"/>
  <c r="H62" i="1"/>
  <c r="H83" i="1"/>
  <c r="G38" i="1"/>
  <c r="G48" i="1"/>
  <c r="G58" i="1"/>
  <c r="G62" i="1"/>
  <c r="G83" i="1"/>
  <c r="F38" i="1"/>
  <c r="F48" i="1"/>
  <c r="F58" i="1"/>
  <c r="F62" i="1"/>
  <c r="F83" i="1"/>
  <c r="E10" i="1"/>
  <c r="E38" i="1"/>
  <c r="E48" i="1"/>
  <c r="E58" i="1"/>
  <c r="E62" i="1"/>
  <c r="E83" i="1"/>
  <c r="D10" i="1"/>
  <c r="D38" i="1"/>
  <c r="D48" i="1"/>
  <c r="D58" i="1"/>
  <c r="D62" i="1"/>
  <c r="D83" i="1"/>
  <c r="H74" i="1"/>
  <c r="G74" i="1"/>
  <c r="F74" i="1"/>
  <c r="E74" i="1"/>
  <c r="D74" i="1"/>
  <c r="H70" i="1"/>
  <c r="G70" i="1"/>
  <c r="F70" i="1"/>
  <c r="E70" i="1"/>
  <c r="D70" i="1"/>
  <c r="F37" i="1"/>
  <c r="I37" i="1"/>
  <c r="F36" i="1"/>
  <c r="I36" i="1"/>
  <c r="F35" i="1"/>
  <c r="I35" i="1"/>
  <c r="F34" i="1"/>
  <c r="I34" i="1"/>
  <c r="F33" i="1"/>
  <c r="I33" i="1"/>
  <c r="F32" i="1"/>
  <c r="I32" i="1"/>
  <c r="F31" i="1"/>
  <c r="I31" i="1"/>
  <c r="F30" i="1"/>
  <c r="I30" i="1"/>
  <c r="F29" i="1"/>
  <c r="I29" i="1"/>
  <c r="F27" i="1"/>
  <c r="I27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I15" i="1"/>
  <c r="I14" i="1"/>
  <c r="I13" i="1"/>
  <c r="I12" i="1"/>
  <c r="I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19C8D9D5-89CC-4139-859C-3066ACC3F135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<sst xmlns="http://schemas.openxmlformats.org/spreadsheetml/2006/main" count="89" uniqueCount="89">
  <si>
    <t>ESTADO ANALÍTICO DEL EJERCICIO DEL PRESUPUESTO DE EGRESOS</t>
  </si>
  <si>
    <t>CLASIFICACIÓN POR OBJETO DEL GASTO (CAPÍTULO Y CONCEPTO)</t>
  </si>
  <si>
    <t>DEL 01 DE ENERO AL 31 DE DICIEMBRE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</si>
  <si>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</si>
  <si>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</si>
  <si>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</si>
  <si>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</si>
  <si>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</si>
  <si>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</si>
  <si>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</si>
  <si>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</si>
  <si>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</si>
  <si>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</si>
  <si>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</si>
  <si>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</si>
  <si>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</si>
  <si>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</si>
  <si>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</si>
  <si>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</si>
  <si>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</si>
  <si>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</si>
  <si>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</si>
  <si>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</si>
  <si>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</si>
  <si>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</si>
  <si>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</si>
  <si>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</si>
  <si>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</si>
  <si>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</si>
  <si>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</si>
  <si>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</si>
  <si>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</si>
  <si>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</si>
  <si>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</si>
  <si>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</si>
  <si>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</si>
  <si>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</si>
  <si>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</si>
  <si>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</si>
  <si>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</si>
  <si>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</si>
  <si>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</si>
  <si>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</si>
  <si>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</si>
  <si>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</si>
  <si>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</si>
  <si>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</si>
  <si>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</si>
  <si>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</si>
  <si>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</si>
  <si>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Transferecnias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</si>
  <si>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</si>
  <si>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</si>
  <si>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</si>
  <si>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</si>
  <si>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</si>
  <si>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</si>
  <si>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</si>
  <si>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</si>
  <si>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</si>
  <si>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</si>
  <si>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</si>
  <si>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</si>
  <si>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</si>
  <si>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Obras Pública en bienea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</si>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</sst>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3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5" fillId="0" borderId="6" xfId="1" applyFont="1" applyFill="1" applyBorder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2" fillId="0" borderId="6" xfId="0" applyNumberFormat="1" applyFont="1" applyBorder="1"/>
    <xf numFmtId="43" fontId="2" fillId="0" borderId="0" xfId="1" applyFont="1" applyFill="1" applyBorder="1"/>
    <xf numFmtId="43" fontId="2" fillId="0" borderId="6" xfId="1" applyFont="1" applyFill="1" applyBorder="1"/>
    <xf numFmtId="4" fontId="2" fillId="0" borderId="0" xfId="0" applyNumberFormat="1" applyFont="1"/>
    <xf numFmtId="43" fontId="2" fillId="0" borderId="8" xfId="1" applyFont="1" applyFill="1" applyBorder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5" fillId="0" borderId="6" xfId="1" applyFont="1" applyFill="1" applyBorder="1" applyAlignment="1">
      <alignment horizontal="right" vertical="center" wrapText="1"/>
    </xf>
    <xf numFmtId="43" fontId="5" fillId="0" borderId="0" xfId="1" applyFont="1" applyFill="1" applyBorder="1" applyAlignment="1">
      <alignment horizontal="right" vertical="center" wrapText="1"/>
    </xf>
    <xf numFmtId="43" fontId="5" fillId="0" borderId="8" xfId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43" fontId="2" fillId="0" borderId="6" xfId="1" applyFont="1" applyFill="1" applyBorder="1" applyAlignment="1">
      <alignment horizontal="right" vertical="center" wrapText="1"/>
    </xf>
    <xf numFmtId="43" fontId="2" fillId="0" borderId="0" xfId="0" applyNumberFormat="1" applyFont="1"/>
    <xf numFmtId="4" fontId="5" fillId="0" borderId="6" xfId="0" applyNumberFormat="1" applyFont="1" applyBorder="1"/>
    <xf numFmtId="4" fontId="2" fillId="0" borderId="9" xfId="0" applyNumberFormat="1" applyFont="1" applyBorder="1"/>
    <xf numFmtId="0" fontId="5" fillId="3" borderId="0" xfId="0" applyFont="1" applyFill="1"/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0" xfId="0" applyFont="1"/>
    <xf numFmtId="43" fontId="5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8E5B-F200-41C6-BDCA-424EF13AB153}">
  <sheetPr>
    <pageSetUpPr fitToPage="1"/>
  </sheetPr>
  <dimension ref="A1:L103"/>
  <sheetViews>
    <sheetView tabSelected="1" workbookViewId="0">
      <selection activeCell="A88" sqref="A88:XFD98"/>
    </sheetView>
  </sheetViews>
  <sheetFormatPr baseColWidth="10" defaultColWidth="11.44140625" defaultRowHeight="13.2" x14ac:dyDescent="0.25"/>
  <cols>
    <col min="1" max="1" width="2.44140625" style="3" customWidth="1"/>
    <col min="2" max="2" width="4.5546875" style="1" customWidth="1"/>
    <col min="3" max="3" width="48.109375" style="1" bestFit="1" customWidth="1"/>
    <col min="4" max="4" width="14.6640625" style="1" customWidth="1"/>
    <col min="5" max="5" width="14.5546875" style="1" customWidth="1"/>
    <col min="6" max="6" width="16.33203125" style="1" customWidth="1"/>
    <col min="7" max="7" width="14.5546875" style="1" customWidth="1"/>
    <col min="8" max="8" width="15" style="1" customWidth="1"/>
    <col min="9" max="9" width="14.44140625" style="1" customWidth="1"/>
    <col min="10" max="10" width="3.6640625" style="3" customWidth="1"/>
    <col min="11" max="11" width="14" style="1" bestFit="1" customWidth="1"/>
    <col min="12" max="12" width="12.6640625" style="1" bestFit="1" customWidth="1"/>
    <col min="13" max="16384" width="11.44140625" style="1"/>
  </cols>
  <sheetData>
    <row r="1" spans="1:12" ht="14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12" ht="14.25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12" ht="14.25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12" s="3" customFormat="1" ht="6.75" customHeight="1" x14ac:dyDescent="0.25"/>
    <row r="5" spans="1:12" s="3" customFormat="1" ht="18" customHeigh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3" customFormat="1" ht="6.75" customHeight="1" x14ac:dyDescent="0.25"/>
    <row r="7" spans="1:12" x14ac:dyDescent="0.25">
      <c r="A7" s="1"/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A8" s="1"/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ht="11.25" customHeight="1" x14ac:dyDescent="0.25">
      <c r="A9" s="1"/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A10" s="1"/>
      <c r="B10" s="10" t="s">
        <v>15</v>
      </c>
      <c r="C10" s="11"/>
      <c r="D10" s="12">
        <f>SUM(D11:D17)</f>
        <v>31310081.5</v>
      </c>
      <c r="E10" s="13">
        <f t="shared" ref="E10:H10" si="0">SUM(E11:E17)</f>
        <v>16241598.960000001</v>
      </c>
      <c r="F10" s="12">
        <f t="shared" si="0"/>
        <v>47551680.460000001</v>
      </c>
      <c r="G10" s="12">
        <f t="shared" si="0"/>
        <v>44593202.590000004</v>
      </c>
      <c r="H10" s="12">
        <f t="shared" si="0"/>
        <v>44593202.590000004</v>
      </c>
      <c r="I10" s="12">
        <f t="shared" ref="I10:I15" si="1">+F10-G10</f>
        <v>2958477.8699999973</v>
      </c>
    </row>
    <row r="11" spans="1:12" x14ac:dyDescent="0.25">
      <c r="A11" s="1"/>
      <c r="B11" s="14"/>
      <c r="C11" s="15" t="s">
        <v>16</v>
      </c>
      <c r="D11" s="16">
        <v>14495515.550000001</v>
      </c>
      <c r="E11" s="17">
        <v>7313289.9299999997</v>
      </c>
      <c r="F11" s="16">
        <f>+D11+E11</f>
        <v>21808805.48</v>
      </c>
      <c r="G11" s="18">
        <v>21356162.199999999</v>
      </c>
      <c r="H11" s="18">
        <v>21356162.199999999</v>
      </c>
      <c r="I11" s="18">
        <f t="shared" si="1"/>
        <v>452643.28000000119</v>
      </c>
      <c r="K11" s="19"/>
      <c r="L11" s="19"/>
    </row>
    <row r="12" spans="1:12" x14ac:dyDescent="0.25">
      <c r="A12" s="1"/>
      <c r="B12" s="14"/>
      <c r="C12" s="15" t="s">
        <v>17</v>
      </c>
      <c r="D12" s="16">
        <v>9482034.7599999998</v>
      </c>
      <c r="E12" s="17">
        <v>221925.28</v>
      </c>
      <c r="F12" s="16">
        <f t="shared" ref="F12:F27" si="2">+D12+E12</f>
        <v>9703960.0399999991</v>
      </c>
      <c r="G12" s="18">
        <v>9404634.4399999995</v>
      </c>
      <c r="H12" s="18">
        <v>9404634.4399999995</v>
      </c>
      <c r="I12" s="18">
        <f t="shared" si="1"/>
        <v>299325.59999999963</v>
      </c>
      <c r="L12" s="19"/>
    </row>
    <row r="13" spans="1:12" x14ac:dyDescent="0.25">
      <c r="A13" s="1"/>
      <c r="B13" s="14"/>
      <c r="C13" s="15" t="s">
        <v>18</v>
      </c>
      <c r="D13" s="16">
        <v>1246571.25</v>
      </c>
      <c r="E13" s="17">
        <v>4858794.1900000004</v>
      </c>
      <c r="F13" s="16">
        <f t="shared" si="2"/>
        <v>6105365.4400000004</v>
      </c>
      <c r="G13" s="18">
        <v>3923415.78</v>
      </c>
      <c r="H13" s="18">
        <v>3923415.78</v>
      </c>
      <c r="I13" s="18">
        <f t="shared" si="1"/>
        <v>2181949.6600000006</v>
      </c>
    </row>
    <row r="14" spans="1:12" x14ac:dyDescent="0.25">
      <c r="A14" s="1"/>
      <c r="B14" s="14"/>
      <c r="C14" s="15" t="s">
        <v>19</v>
      </c>
      <c r="D14" s="16">
        <v>2377159.4</v>
      </c>
      <c r="E14" s="17">
        <v>2095859.6</v>
      </c>
      <c r="F14" s="16">
        <f t="shared" si="2"/>
        <v>4473019</v>
      </c>
      <c r="G14" s="18">
        <v>4468389.7300000004</v>
      </c>
      <c r="H14" s="18">
        <v>4468389.7300000004</v>
      </c>
      <c r="I14" s="18">
        <f t="shared" si="1"/>
        <v>4629.269999999553</v>
      </c>
    </row>
    <row r="15" spans="1:12" x14ac:dyDescent="0.25">
      <c r="A15" s="1"/>
      <c r="B15" s="14"/>
      <c r="C15" s="15" t="s">
        <v>20</v>
      </c>
      <c r="D15" s="16">
        <v>3708800.54</v>
      </c>
      <c r="E15" s="17">
        <v>1751729.96</v>
      </c>
      <c r="F15" s="16">
        <f t="shared" si="2"/>
        <v>5460530.5</v>
      </c>
      <c r="G15" s="18">
        <v>5440600.4400000004</v>
      </c>
      <c r="H15" s="18">
        <v>5440600.4400000004</v>
      </c>
      <c r="I15" s="18">
        <f t="shared" si="1"/>
        <v>19930.05999999959</v>
      </c>
    </row>
    <row r="16" spans="1:12" x14ac:dyDescent="0.25">
      <c r="A16" s="1"/>
      <c r="B16" s="14"/>
      <c r="C16" s="15" t="s">
        <v>21</v>
      </c>
      <c r="D16" s="16">
        <v>0</v>
      </c>
      <c r="E16" s="17">
        <v>0</v>
      </c>
      <c r="F16" s="16">
        <v>0</v>
      </c>
      <c r="G16" s="18">
        <v>0</v>
      </c>
      <c r="H16" s="20">
        <v>0</v>
      </c>
      <c r="I16" s="18">
        <v>0</v>
      </c>
    </row>
    <row r="17" spans="1:11" x14ac:dyDescent="0.25">
      <c r="A17" s="1"/>
      <c r="B17" s="14"/>
      <c r="C17" s="15" t="s">
        <v>22</v>
      </c>
      <c r="D17" s="16">
        <v>0</v>
      </c>
      <c r="E17" s="17">
        <v>0</v>
      </c>
      <c r="F17" s="16">
        <v>0</v>
      </c>
      <c r="G17" s="18">
        <v>0</v>
      </c>
      <c r="H17" s="20">
        <v>0</v>
      </c>
      <c r="I17" s="18">
        <v>0</v>
      </c>
    </row>
    <row r="18" spans="1:11" x14ac:dyDescent="0.25">
      <c r="A18" s="1"/>
      <c r="B18" s="21" t="s">
        <v>23</v>
      </c>
      <c r="C18" s="22"/>
      <c r="D18" s="23">
        <f>SUM(D19:D27)</f>
        <v>1247396.02</v>
      </c>
      <c r="E18" s="24">
        <f>SUM(E19:E27)</f>
        <v>2745316.58</v>
      </c>
      <c r="F18" s="23">
        <f>+D18+E18</f>
        <v>3992712.6</v>
      </c>
      <c r="G18" s="23">
        <f>SUM(G19:G27)</f>
        <v>3043922.7500000005</v>
      </c>
      <c r="H18" s="25">
        <f>SUM(H19:H27)</f>
        <v>3043922.7500000005</v>
      </c>
      <c r="I18" s="23">
        <f t="shared" ref="I18:I25" si="3">+F18-G18</f>
        <v>948789.84999999963</v>
      </c>
    </row>
    <row r="19" spans="1:11" x14ac:dyDescent="0.25">
      <c r="A19" s="1"/>
      <c r="B19" s="26"/>
      <c r="C19" s="27" t="s">
        <v>24</v>
      </c>
      <c r="D19" s="16">
        <v>206155.24</v>
      </c>
      <c r="E19" s="17">
        <v>1351767.56</v>
      </c>
      <c r="F19" s="16">
        <f t="shared" si="2"/>
        <v>1557922.8</v>
      </c>
      <c r="G19" s="18">
        <v>922639.47</v>
      </c>
      <c r="H19" s="18">
        <v>922639.47</v>
      </c>
      <c r="I19" s="18">
        <f t="shared" si="3"/>
        <v>635283.33000000007</v>
      </c>
      <c r="K19" s="19"/>
    </row>
    <row r="20" spans="1:11" x14ac:dyDescent="0.25">
      <c r="A20" s="1"/>
      <c r="B20" s="26"/>
      <c r="C20" s="27" t="s">
        <v>25</v>
      </c>
      <c r="D20" s="16">
        <v>74730</v>
      </c>
      <c r="E20" s="17">
        <v>88060.78</v>
      </c>
      <c r="F20" s="16">
        <f t="shared" si="2"/>
        <v>162790.78</v>
      </c>
      <c r="G20" s="18">
        <v>160975.66</v>
      </c>
      <c r="H20" s="18">
        <v>160975.66</v>
      </c>
      <c r="I20" s="18">
        <f t="shared" si="3"/>
        <v>1815.1199999999953</v>
      </c>
    </row>
    <row r="21" spans="1:11" x14ac:dyDescent="0.25">
      <c r="A21" s="1"/>
      <c r="B21" s="26"/>
      <c r="C21" s="27" t="s">
        <v>26</v>
      </c>
      <c r="D21" s="13">
        <v>0</v>
      </c>
      <c r="E21" s="17">
        <v>0</v>
      </c>
      <c r="F21" s="16">
        <f t="shared" si="2"/>
        <v>0</v>
      </c>
      <c r="G21" s="18">
        <v>0</v>
      </c>
      <c r="H21" s="18">
        <v>0</v>
      </c>
      <c r="I21" s="18">
        <f t="shared" si="3"/>
        <v>0</v>
      </c>
      <c r="J21" s="1"/>
    </row>
    <row r="22" spans="1:11" x14ac:dyDescent="0.25">
      <c r="A22" s="1"/>
      <c r="B22" s="26"/>
      <c r="C22" s="27" t="s">
        <v>27</v>
      </c>
      <c r="D22" s="16">
        <v>84933.6</v>
      </c>
      <c r="E22" s="17">
        <v>395683.94</v>
      </c>
      <c r="F22" s="16">
        <f t="shared" si="2"/>
        <v>480617.54000000004</v>
      </c>
      <c r="G22" s="18">
        <v>432111.56</v>
      </c>
      <c r="H22" s="18">
        <v>432111.56</v>
      </c>
      <c r="I22" s="18">
        <f t="shared" si="3"/>
        <v>48505.98000000004</v>
      </c>
    </row>
    <row r="23" spans="1:11" x14ac:dyDescent="0.25">
      <c r="A23" s="1"/>
      <c r="B23" s="26"/>
      <c r="C23" s="27" t="s">
        <v>28</v>
      </c>
      <c r="D23" s="16">
        <v>86185.8</v>
      </c>
      <c r="E23" s="17">
        <v>419891.63</v>
      </c>
      <c r="F23" s="16">
        <f t="shared" si="2"/>
        <v>506077.43</v>
      </c>
      <c r="G23" s="18">
        <v>459223.35</v>
      </c>
      <c r="H23" s="18">
        <v>459223.35</v>
      </c>
      <c r="I23" s="18">
        <f t="shared" si="3"/>
        <v>46854.080000000016</v>
      </c>
    </row>
    <row r="24" spans="1:11" x14ac:dyDescent="0.25">
      <c r="A24" s="1"/>
      <c r="B24" s="26"/>
      <c r="C24" s="27" t="s">
        <v>29</v>
      </c>
      <c r="D24" s="16">
        <v>300430.15000000002</v>
      </c>
      <c r="E24" s="17">
        <v>171228.5</v>
      </c>
      <c r="F24" s="16">
        <f t="shared" si="2"/>
        <v>471658.65</v>
      </c>
      <c r="G24" s="18">
        <v>384718.43</v>
      </c>
      <c r="H24" s="18">
        <v>384718.43</v>
      </c>
      <c r="I24" s="18">
        <f t="shared" si="3"/>
        <v>86940.22000000003</v>
      </c>
    </row>
    <row r="25" spans="1:11" x14ac:dyDescent="0.25">
      <c r="A25" s="1"/>
      <c r="B25" s="26"/>
      <c r="C25" s="27" t="s">
        <v>30</v>
      </c>
      <c r="D25" s="16">
        <v>211481.23</v>
      </c>
      <c r="E25" s="17">
        <v>30114.05</v>
      </c>
      <c r="F25" s="16">
        <f t="shared" si="2"/>
        <v>241595.28</v>
      </c>
      <c r="G25" s="18">
        <v>208676.89</v>
      </c>
      <c r="H25" s="18">
        <v>208676.89</v>
      </c>
      <c r="I25" s="18">
        <f t="shared" si="3"/>
        <v>32918.389999999985</v>
      </c>
    </row>
    <row r="26" spans="1:11" x14ac:dyDescent="0.25">
      <c r="A26" s="1"/>
      <c r="B26" s="26"/>
      <c r="C26" s="27" t="s">
        <v>31</v>
      </c>
      <c r="D26" s="18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</row>
    <row r="27" spans="1:11" x14ac:dyDescent="0.25">
      <c r="A27" s="1"/>
      <c r="B27" s="14"/>
      <c r="C27" s="27" t="s">
        <v>32</v>
      </c>
      <c r="D27" s="16">
        <v>283480</v>
      </c>
      <c r="E27" s="17">
        <v>288570.12</v>
      </c>
      <c r="F27" s="16">
        <f t="shared" si="2"/>
        <v>572050.12</v>
      </c>
      <c r="G27" s="18">
        <v>475577.39</v>
      </c>
      <c r="H27" s="18">
        <v>475577.39</v>
      </c>
      <c r="I27" s="18">
        <f t="shared" ref="I27:I37" si="4">+F27-G27</f>
        <v>96472.729999999981</v>
      </c>
    </row>
    <row r="28" spans="1:11" x14ac:dyDescent="0.25">
      <c r="A28" s="1"/>
      <c r="B28" s="21" t="s">
        <v>33</v>
      </c>
      <c r="C28" s="22"/>
      <c r="D28" s="23">
        <f>SUBTOTAL(9,D29:D37)</f>
        <v>4652527.82</v>
      </c>
      <c r="E28" s="23">
        <f>SUBTOTAL(9,E29:E37)</f>
        <v>15946573.92</v>
      </c>
      <c r="F28" s="23">
        <f>+D28+E28</f>
        <v>20599101.740000002</v>
      </c>
      <c r="G28" s="23">
        <f>SUM(G29:G37)</f>
        <v>19126608.349999998</v>
      </c>
      <c r="H28" s="25">
        <f>SUM(H29:H37)</f>
        <v>19126608.349999998</v>
      </c>
      <c r="I28" s="23">
        <f t="shared" si="4"/>
        <v>1472493.3900000043</v>
      </c>
    </row>
    <row r="29" spans="1:11" x14ac:dyDescent="0.25">
      <c r="A29" s="1"/>
      <c r="B29" s="14"/>
      <c r="C29" s="27" t="s">
        <v>34</v>
      </c>
      <c r="D29" s="16">
        <v>382284.72</v>
      </c>
      <c r="E29" s="17">
        <v>762021.04</v>
      </c>
      <c r="F29" s="16">
        <f>+D29+E29</f>
        <v>1144305.76</v>
      </c>
      <c r="G29" s="18">
        <v>1135552.9099999999</v>
      </c>
      <c r="H29" s="18">
        <v>1135552.9099999999</v>
      </c>
      <c r="I29" s="18">
        <f t="shared" si="4"/>
        <v>8752.8500000000931</v>
      </c>
    </row>
    <row r="30" spans="1:11" x14ac:dyDescent="0.25">
      <c r="A30" s="1"/>
      <c r="B30" s="14"/>
      <c r="C30" s="27" t="s">
        <v>35</v>
      </c>
      <c r="D30" s="16">
        <v>168587.2</v>
      </c>
      <c r="E30" s="17">
        <v>751206</v>
      </c>
      <c r="F30" s="16">
        <f t="shared" ref="F30:F37" si="5">+D30+E30</f>
        <v>919793.2</v>
      </c>
      <c r="G30" s="18">
        <v>675187.6</v>
      </c>
      <c r="H30" s="18">
        <v>675187.6</v>
      </c>
      <c r="I30" s="18">
        <f t="shared" si="4"/>
        <v>244605.59999999998</v>
      </c>
    </row>
    <row r="31" spans="1:11" x14ac:dyDescent="0.25">
      <c r="A31" s="1"/>
      <c r="B31" s="14"/>
      <c r="C31" s="27" t="s">
        <v>36</v>
      </c>
      <c r="D31" s="16">
        <v>1393748.31</v>
      </c>
      <c r="E31" s="17">
        <v>2473163.38</v>
      </c>
      <c r="F31" s="16">
        <f t="shared" si="5"/>
        <v>3866911.69</v>
      </c>
      <c r="G31" s="18">
        <v>3321989.52</v>
      </c>
      <c r="H31" s="18">
        <v>3321989.52</v>
      </c>
      <c r="I31" s="18">
        <f t="shared" si="4"/>
        <v>544922.16999999993</v>
      </c>
    </row>
    <row r="32" spans="1:11" x14ac:dyDescent="0.25">
      <c r="A32" s="1"/>
      <c r="B32" s="14"/>
      <c r="C32" s="27" t="s">
        <v>37</v>
      </c>
      <c r="D32" s="16">
        <v>152064.54999999999</v>
      </c>
      <c r="E32" s="17">
        <v>189926.5</v>
      </c>
      <c r="F32" s="16">
        <f t="shared" si="5"/>
        <v>341991.05</v>
      </c>
      <c r="G32" s="18">
        <v>246989.98</v>
      </c>
      <c r="H32" s="18">
        <v>246989.98</v>
      </c>
      <c r="I32" s="18">
        <f t="shared" si="4"/>
        <v>95001.069999999978</v>
      </c>
    </row>
    <row r="33" spans="1:12" x14ac:dyDescent="0.25">
      <c r="A33" s="1"/>
      <c r="B33" s="14"/>
      <c r="C33" s="27" t="s">
        <v>38</v>
      </c>
      <c r="D33" s="16">
        <v>1375768.96</v>
      </c>
      <c r="E33" s="17">
        <v>10159801.880000001</v>
      </c>
      <c r="F33" s="16">
        <f t="shared" si="5"/>
        <v>11535570.84</v>
      </c>
      <c r="G33" s="18">
        <v>11431416.4</v>
      </c>
      <c r="H33" s="18">
        <v>11431416.4</v>
      </c>
      <c r="I33" s="18">
        <f t="shared" si="4"/>
        <v>104154.43999999948</v>
      </c>
    </row>
    <row r="34" spans="1:12" x14ac:dyDescent="0.25">
      <c r="A34" s="1"/>
      <c r="B34" s="14"/>
      <c r="C34" s="27" t="s">
        <v>39</v>
      </c>
      <c r="D34" s="16">
        <v>160629.32999999999</v>
      </c>
      <c r="E34" s="17">
        <v>313439.07</v>
      </c>
      <c r="F34" s="16">
        <f t="shared" si="5"/>
        <v>474068.4</v>
      </c>
      <c r="G34" s="18">
        <v>459026.81</v>
      </c>
      <c r="H34" s="18">
        <v>459026.81</v>
      </c>
      <c r="I34" s="18">
        <f t="shared" si="4"/>
        <v>15041.590000000026</v>
      </c>
    </row>
    <row r="35" spans="1:12" x14ac:dyDescent="0.25">
      <c r="A35" s="1"/>
      <c r="B35" s="14"/>
      <c r="C35" s="27" t="s">
        <v>40</v>
      </c>
      <c r="D35" s="16">
        <v>63830.31</v>
      </c>
      <c r="E35" s="17">
        <v>305127.44</v>
      </c>
      <c r="F35" s="16">
        <f t="shared" si="5"/>
        <v>368957.75</v>
      </c>
      <c r="G35" s="18">
        <v>315416.75</v>
      </c>
      <c r="H35" s="18">
        <v>315416.75</v>
      </c>
      <c r="I35" s="18">
        <f t="shared" si="4"/>
        <v>53541</v>
      </c>
    </row>
    <row r="36" spans="1:12" x14ac:dyDescent="0.25">
      <c r="B36" s="14"/>
      <c r="C36" s="27" t="s">
        <v>41</v>
      </c>
      <c r="D36" s="16">
        <v>483052.76</v>
      </c>
      <c r="E36" s="17">
        <v>688011.11</v>
      </c>
      <c r="F36" s="16">
        <f t="shared" si="5"/>
        <v>1171063.8700000001</v>
      </c>
      <c r="G36" s="18">
        <v>918324.97</v>
      </c>
      <c r="H36" s="18">
        <v>918324.97</v>
      </c>
      <c r="I36" s="18">
        <f t="shared" si="4"/>
        <v>252738.90000000014</v>
      </c>
    </row>
    <row r="37" spans="1:12" x14ac:dyDescent="0.25">
      <c r="B37" s="14"/>
      <c r="C37" s="27" t="s">
        <v>42</v>
      </c>
      <c r="D37" s="16">
        <v>472561.68</v>
      </c>
      <c r="E37" s="17">
        <v>303877.5</v>
      </c>
      <c r="F37" s="16">
        <f t="shared" si="5"/>
        <v>776439.17999999993</v>
      </c>
      <c r="G37" s="18">
        <v>622703.41</v>
      </c>
      <c r="H37" s="18">
        <v>622703.41</v>
      </c>
      <c r="I37" s="18">
        <f t="shared" si="4"/>
        <v>153735.7699999999</v>
      </c>
    </row>
    <row r="38" spans="1:12" x14ac:dyDescent="0.25">
      <c r="B38" s="21" t="s">
        <v>43</v>
      </c>
      <c r="C38" s="22"/>
      <c r="D38" s="23">
        <f>SUM(D39:D47)</f>
        <v>283500</v>
      </c>
      <c r="E38" s="23">
        <f t="shared" ref="E38:H38" si="6">SUM(E39:E47)</f>
        <v>1231354.51</v>
      </c>
      <c r="F38" s="23">
        <f t="shared" si="6"/>
        <v>1514854.51</v>
      </c>
      <c r="G38" s="23">
        <f t="shared" si="6"/>
        <v>1124054.51</v>
      </c>
      <c r="H38" s="23">
        <f t="shared" si="6"/>
        <v>1124054.51</v>
      </c>
      <c r="I38" s="23">
        <f>+I42</f>
        <v>390800</v>
      </c>
    </row>
    <row r="39" spans="1:12" x14ac:dyDescent="0.25">
      <c r="B39" s="26"/>
      <c r="C39" s="27" t="s">
        <v>44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1:12" x14ac:dyDescent="0.25">
      <c r="B40" s="26"/>
      <c r="C40" s="27" t="s">
        <v>45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</row>
    <row r="41" spans="1:12" x14ac:dyDescent="0.25">
      <c r="B41" s="26"/>
      <c r="C41" s="27" t="s">
        <v>46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</row>
    <row r="42" spans="1:12" ht="26.4" x14ac:dyDescent="0.25">
      <c r="B42" s="14"/>
      <c r="C42" s="15" t="s">
        <v>47</v>
      </c>
      <c r="D42" s="28">
        <v>283500</v>
      </c>
      <c r="E42" s="18">
        <v>1231354.51</v>
      </c>
      <c r="F42" s="16">
        <f>+D42+E42</f>
        <v>1514854.51</v>
      </c>
      <c r="G42" s="18">
        <v>1124054.51</v>
      </c>
      <c r="H42" s="18">
        <v>1124054.51</v>
      </c>
      <c r="I42" s="18">
        <f>+F42-G42</f>
        <v>390800</v>
      </c>
    </row>
    <row r="43" spans="1:12" ht="26.4" x14ac:dyDescent="0.25">
      <c r="B43" s="14"/>
      <c r="C43" s="15" t="s">
        <v>48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</row>
    <row r="44" spans="1:12" x14ac:dyDescent="0.25">
      <c r="B44" s="14"/>
      <c r="C44" s="27" t="s">
        <v>49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</row>
    <row r="45" spans="1:12" x14ac:dyDescent="0.25">
      <c r="B45" s="14"/>
      <c r="C45" s="1" t="s">
        <v>50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</row>
    <row r="46" spans="1:12" x14ac:dyDescent="0.25">
      <c r="B46" s="14"/>
      <c r="C46" s="15" t="s">
        <v>51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</row>
    <row r="47" spans="1:12" ht="26.4" x14ac:dyDescent="0.25">
      <c r="B47" s="14"/>
      <c r="C47" s="15" t="s">
        <v>52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</row>
    <row r="48" spans="1:12" x14ac:dyDescent="0.25">
      <c r="B48" s="21" t="s">
        <v>53</v>
      </c>
      <c r="C48" s="22"/>
      <c r="D48" s="23">
        <f>SUM(D49:D57)</f>
        <v>516300</v>
      </c>
      <c r="E48" s="23">
        <f t="shared" ref="E48:I48" si="7">SUM(E49:E57)</f>
        <v>4872662.7299999995</v>
      </c>
      <c r="F48" s="23">
        <f t="shared" si="7"/>
        <v>5388962.7299999995</v>
      </c>
      <c r="G48" s="23">
        <f t="shared" si="7"/>
        <v>2992306.6399999997</v>
      </c>
      <c r="H48" s="23">
        <f t="shared" si="7"/>
        <v>2992306.6399999997</v>
      </c>
      <c r="I48" s="23">
        <f t="shared" si="7"/>
        <v>2396656.09</v>
      </c>
      <c r="K48" s="19"/>
      <c r="L48" s="29"/>
    </row>
    <row r="49" spans="2:12" x14ac:dyDescent="0.25">
      <c r="B49" s="14"/>
      <c r="C49" s="27" t="s">
        <v>54</v>
      </c>
      <c r="D49" s="16">
        <v>461300</v>
      </c>
      <c r="E49" s="18">
        <v>4525841.63</v>
      </c>
      <c r="F49" s="16">
        <f>+D49+E49</f>
        <v>4987141.63</v>
      </c>
      <c r="G49" s="18">
        <v>2606476.9500000002</v>
      </c>
      <c r="H49" s="18">
        <v>2606476.9500000002</v>
      </c>
      <c r="I49" s="18">
        <f>+F49-G49</f>
        <v>2380664.6799999997</v>
      </c>
    </row>
    <row r="50" spans="2:12" x14ac:dyDescent="0.25">
      <c r="B50" s="14"/>
      <c r="C50" s="27" t="s">
        <v>55</v>
      </c>
      <c r="D50" s="18">
        <v>0</v>
      </c>
      <c r="E50" s="18">
        <v>181473.34</v>
      </c>
      <c r="F50" s="16">
        <f>+D50+E50</f>
        <v>181473.34</v>
      </c>
      <c r="G50" s="18">
        <v>170869.78</v>
      </c>
      <c r="H50" s="18">
        <v>170869.78</v>
      </c>
      <c r="I50" s="18">
        <f>+F50-G50</f>
        <v>10603.559999999998</v>
      </c>
    </row>
    <row r="51" spans="2:12" x14ac:dyDescent="0.25">
      <c r="B51" s="14"/>
      <c r="C51" s="27" t="s">
        <v>56</v>
      </c>
      <c r="D51" s="18">
        <v>0</v>
      </c>
      <c r="E51" s="18">
        <v>40000</v>
      </c>
      <c r="F51" s="16">
        <f>+D51+E51</f>
        <v>40000</v>
      </c>
      <c r="G51" s="18">
        <v>34612.15</v>
      </c>
      <c r="H51" s="18">
        <v>34612.15</v>
      </c>
      <c r="I51" s="18">
        <f>+F51-G51</f>
        <v>5387.8499999999985</v>
      </c>
    </row>
    <row r="52" spans="2:12" x14ac:dyDescent="0.25">
      <c r="B52" s="14"/>
      <c r="C52" s="27" t="s">
        <v>57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</row>
    <row r="53" spans="2:12" x14ac:dyDescent="0.25">
      <c r="B53" s="14"/>
      <c r="C53" s="27" t="s">
        <v>58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</row>
    <row r="54" spans="2:12" x14ac:dyDescent="0.25">
      <c r="B54" s="14"/>
      <c r="C54" s="27" t="s">
        <v>59</v>
      </c>
      <c r="D54" s="18">
        <v>55000</v>
      </c>
      <c r="E54" s="18">
        <v>125347.76</v>
      </c>
      <c r="F54" s="16">
        <f>+D54+E54</f>
        <v>180347.76</v>
      </c>
      <c r="G54" s="18">
        <v>180347.76</v>
      </c>
      <c r="H54" s="18">
        <v>180347.76</v>
      </c>
      <c r="I54" s="18">
        <f>+F54-G54</f>
        <v>0</v>
      </c>
    </row>
    <row r="55" spans="2:12" x14ac:dyDescent="0.25">
      <c r="B55" s="14"/>
      <c r="C55" s="27" t="s">
        <v>60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</row>
    <row r="56" spans="2:12" x14ac:dyDescent="0.25">
      <c r="B56" s="14"/>
      <c r="C56" s="1" t="s">
        <v>61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</row>
    <row r="57" spans="2:12" x14ac:dyDescent="0.25">
      <c r="B57" s="14"/>
      <c r="C57" s="27" t="s">
        <v>62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</row>
    <row r="58" spans="2:12" x14ac:dyDescent="0.25">
      <c r="B58" s="21" t="s">
        <v>63</v>
      </c>
      <c r="C58" s="22"/>
      <c r="D58" s="30">
        <f>SUBTOTAL(9,D59:D61)</f>
        <v>0</v>
      </c>
      <c r="E58" s="30">
        <f t="shared" ref="E58:H58" si="8">SUBTOTAL(9,E59:E61)</f>
        <v>21670599.530000001</v>
      </c>
      <c r="F58" s="30">
        <f t="shared" si="8"/>
        <v>21670599.530000001</v>
      </c>
      <c r="G58" s="30">
        <f t="shared" si="8"/>
        <v>11676046.92</v>
      </c>
      <c r="H58" s="30">
        <f t="shared" si="8"/>
        <v>11676046.92</v>
      </c>
      <c r="I58" s="30">
        <f>SUBTOTAL(9,I60)</f>
        <v>9994552.6100000013</v>
      </c>
    </row>
    <row r="59" spans="2:12" x14ac:dyDescent="0.25">
      <c r="B59" s="26"/>
      <c r="C59" s="27" t="s">
        <v>64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</row>
    <row r="60" spans="2:12" x14ac:dyDescent="0.25">
      <c r="B60" s="14"/>
      <c r="C60" s="27" t="s">
        <v>65</v>
      </c>
      <c r="D60" s="13">
        <v>0</v>
      </c>
      <c r="E60" s="16">
        <v>21670599.530000001</v>
      </c>
      <c r="F60" s="16">
        <f>+D60+E60</f>
        <v>21670599.530000001</v>
      </c>
      <c r="G60" s="18">
        <v>11676046.92</v>
      </c>
      <c r="H60" s="18">
        <v>11676046.92</v>
      </c>
      <c r="I60" s="18">
        <f>+F60-G60</f>
        <v>9994552.6100000013</v>
      </c>
    </row>
    <row r="61" spans="2:12" x14ac:dyDescent="0.25">
      <c r="B61" s="14"/>
      <c r="C61" s="27" t="s">
        <v>66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K61" s="29"/>
    </row>
    <row r="62" spans="2:12" ht="12.75" customHeight="1" x14ac:dyDescent="0.25">
      <c r="B62" s="21" t="s">
        <v>67</v>
      </c>
      <c r="C62" s="22"/>
      <c r="D62" s="30">
        <f>SUBTOTAL(9,D63:D69)</f>
        <v>709801.65</v>
      </c>
      <c r="E62" s="30">
        <f t="shared" ref="E62:H62" si="9">SUBTOTAL(9,E63:E69)</f>
        <v>-709801.65</v>
      </c>
      <c r="F62" s="30">
        <f t="shared" si="9"/>
        <v>0</v>
      </c>
      <c r="G62" s="30">
        <f t="shared" si="9"/>
        <v>0</v>
      </c>
      <c r="H62" s="30">
        <f t="shared" si="9"/>
        <v>0</v>
      </c>
      <c r="I62" s="13">
        <f>SUBTOTAL(9,I69)</f>
        <v>0</v>
      </c>
      <c r="L62" s="29"/>
    </row>
    <row r="63" spans="2:12" ht="12.75" customHeight="1" x14ac:dyDescent="0.25">
      <c r="B63" s="26"/>
      <c r="C63" s="27" t="s">
        <v>68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L63" s="29"/>
    </row>
    <row r="64" spans="2:12" ht="12.75" customHeight="1" x14ac:dyDescent="0.25">
      <c r="B64" s="26"/>
      <c r="C64" s="27" t="s">
        <v>69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L64" s="29"/>
    </row>
    <row r="65" spans="2:12" ht="12.75" customHeight="1" x14ac:dyDescent="0.25">
      <c r="B65" s="26"/>
      <c r="C65" s="27" t="s">
        <v>70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L65" s="29"/>
    </row>
    <row r="66" spans="2:12" ht="12.75" customHeight="1" x14ac:dyDescent="0.25">
      <c r="B66" s="26"/>
      <c r="C66" s="27" t="s">
        <v>71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L66" s="29"/>
    </row>
    <row r="67" spans="2:12" ht="12.75" customHeight="1" x14ac:dyDescent="0.25">
      <c r="B67" s="26"/>
      <c r="C67" s="27" t="s">
        <v>72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L67" s="29"/>
    </row>
    <row r="68" spans="2:12" ht="12.75" customHeight="1" x14ac:dyDescent="0.25">
      <c r="B68" s="26"/>
      <c r="C68" s="27" t="s">
        <v>73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L68" s="29"/>
    </row>
    <row r="69" spans="2:12" ht="79.2" x14ac:dyDescent="0.25">
      <c r="B69" s="26"/>
      <c r="C69" s="15" t="s">
        <v>74</v>
      </c>
      <c r="D69" s="16">
        <v>709801.65</v>
      </c>
      <c r="E69" s="16">
        <v>-709801.65</v>
      </c>
      <c r="F69" s="18">
        <f>+D69+E69</f>
        <v>0</v>
      </c>
      <c r="G69" s="13">
        <v>0</v>
      </c>
      <c r="H69" s="13">
        <v>0</v>
      </c>
      <c r="I69" s="18">
        <f>+F69-G69</f>
        <v>0</v>
      </c>
      <c r="K69" s="29"/>
      <c r="L69" s="19"/>
    </row>
    <row r="70" spans="2:12" x14ac:dyDescent="0.25">
      <c r="B70" s="21" t="s">
        <v>75</v>
      </c>
      <c r="C70" s="22"/>
      <c r="D70" s="30">
        <f>SUBTOTAL(9,D71:D73)</f>
        <v>0</v>
      </c>
      <c r="E70" s="30">
        <f t="shared" ref="E70:H70" si="10">SUBTOTAL(9,E71:E73)</f>
        <v>0</v>
      </c>
      <c r="F70" s="30">
        <f t="shared" si="10"/>
        <v>0</v>
      </c>
      <c r="G70" s="30">
        <f t="shared" si="10"/>
        <v>0</v>
      </c>
      <c r="H70" s="30">
        <f t="shared" si="10"/>
        <v>0</v>
      </c>
      <c r="I70" s="30">
        <v>0</v>
      </c>
      <c r="K70" s="29"/>
      <c r="L70" s="19"/>
    </row>
    <row r="71" spans="2:12" ht="26.4" x14ac:dyDescent="0.25">
      <c r="B71" s="26"/>
      <c r="C71" s="15" t="s">
        <v>76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K71" s="29"/>
      <c r="L71" s="19"/>
    </row>
    <row r="72" spans="2:12" ht="26.4" x14ac:dyDescent="0.25">
      <c r="B72" s="26"/>
      <c r="C72" s="15" t="s">
        <v>77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K72" s="29"/>
      <c r="L72" s="19"/>
    </row>
    <row r="73" spans="2:12" x14ac:dyDescent="0.25">
      <c r="B73" s="26"/>
      <c r="C73" s="15" t="s">
        <v>78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K73" s="29"/>
      <c r="L73" s="19"/>
    </row>
    <row r="74" spans="2:12" x14ac:dyDescent="0.25">
      <c r="B74" s="21" t="s">
        <v>79</v>
      </c>
      <c r="C74" s="22"/>
      <c r="D74" s="30">
        <f>SUBTOTAL(9,D75:D81)</f>
        <v>0</v>
      </c>
      <c r="E74" s="30">
        <f t="shared" ref="E74:H74" si="11">SUBTOTAL(9,E75:E81)</f>
        <v>0</v>
      </c>
      <c r="F74" s="30">
        <f t="shared" si="11"/>
        <v>0</v>
      </c>
      <c r="G74" s="30">
        <f t="shared" si="11"/>
        <v>0</v>
      </c>
      <c r="H74" s="30">
        <f t="shared" si="11"/>
        <v>0</v>
      </c>
      <c r="I74" s="30">
        <v>0</v>
      </c>
      <c r="K74" s="29"/>
      <c r="L74" s="19"/>
    </row>
    <row r="75" spans="2:12" ht="39.6" x14ac:dyDescent="0.25">
      <c r="B75" s="26"/>
      <c r="C75" s="15" t="s">
        <v>80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K75" s="29"/>
      <c r="L75" s="19"/>
    </row>
    <row r="76" spans="2:12" ht="39.6" x14ac:dyDescent="0.25">
      <c r="B76" s="26"/>
      <c r="C76" s="15" t="s">
        <v>81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K76" s="29"/>
      <c r="L76" s="19"/>
    </row>
    <row r="77" spans="2:12" ht="39.6" x14ac:dyDescent="0.25">
      <c r="B77" s="26"/>
      <c r="C77" s="15" t="s">
        <v>82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K77" s="29"/>
      <c r="L77" s="19"/>
    </row>
    <row r="78" spans="2:12" ht="39.6" x14ac:dyDescent="0.25">
      <c r="B78" s="26"/>
      <c r="C78" s="15" t="s">
        <v>83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K78" s="29"/>
      <c r="L78" s="19"/>
    </row>
    <row r="79" spans="2:12" ht="26.4" x14ac:dyDescent="0.25">
      <c r="B79" s="26"/>
      <c r="C79" s="15" t="s">
        <v>84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K79" s="29"/>
      <c r="L79" s="19"/>
    </row>
    <row r="80" spans="2:12" ht="26.4" x14ac:dyDescent="0.25">
      <c r="B80" s="26"/>
      <c r="C80" s="15" t="s">
        <v>85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K80" s="29"/>
      <c r="L80" s="19"/>
    </row>
    <row r="81" spans="1:12" ht="66" x14ac:dyDescent="0.25">
      <c r="B81" s="26"/>
      <c r="C81" s="15" t="s">
        <v>86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K81" s="29"/>
      <c r="L81" s="19"/>
    </row>
    <row r="82" spans="1:12" x14ac:dyDescent="0.25">
      <c r="B82" s="26"/>
      <c r="C82" s="15"/>
      <c r="D82" s="31"/>
      <c r="E82" s="19"/>
      <c r="F82" s="31"/>
      <c r="G82" s="13"/>
      <c r="H82" s="13"/>
      <c r="I82" s="18"/>
      <c r="K82" s="29"/>
      <c r="L82" s="19"/>
    </row>
    <row r="83" spans="1:12" s="36" customFormat="1" ht="26.4" x14ac:dyDescent="0.25">
      <c r="A83" s="32"/>
      <c r="B83" s="33"/>
      <c r="C83" s="34" t="s">
        <v>87</v>
      </c>
      <c r="D83" s="35">
        <f t="shared" ref="D83:I83" si="12">+D10+D18+D28+D38+D48+D58+D62</f>
        <v>38719606.990000002</v>
      </c>
      <c r="E83" s="35">
        <f t="shared" si="12"/>
        <v>61998304.579999998</v>
      </c>
      <c r="F83" s="35">
        <f t="shared" si="12"/>
        <v>100717911.57000002</v>
      </c>
      <c r="G83" s="35">
        <f>+G10+G18+G28+G38+G48+G58+G62</f>
        <v>82556141.760000005</v>
      </c>
      <c r="H83" s="35">
        <f t="shared" si="12"/>
        <v>82556141.760000005</v>
      </c>
      <c r="I83" s="35">
        <f t="shared" si="12"/>
        <v>18161769.810000002</v>
      </c>
      <c r="J83" s="32"/>
      <c r="L83" s="37"/>
    </row>
    <row r="85" spans="1:12" x14ac:dyDescent="0.25">
      <c r="B85" s="3" t="s">
        <v>88</v>
      </c>
      <c r="F85" s="38"/>
      <c r="G85" s="39"/>
      <c r="H85" s="38"/>
      <c r="I85" s="38"/>
    </row>
    <row r="86" spans="1:12" ht="52.5" customHeight="1" x14ac:dyDescent="0.25">
      <c r="A86" s="1"/>
      <c r="B86" s="40"/>
      <c r="C86" s="40"/>
      <c r="D86" s="40"/>
      <c r="E86" s="40"/>
      <c r="F86" s="40"/>
      <c r="G86" s="40"/>
      <c r="H86" s="40"/>
      <c r="I86" s="40"/>
      <c r="J86" s="1"/>
    </row>
    <row r="87" spans="1:12" x14ac:dyDescent="0.25">
      <c r="A87" s="1"/>
      <c r="B87" s="3"/>
      <c r="F87" s="38"/>
      <c r="G87" s="39"/>
      <c r="H87" s="38"/>
      <c r="I87" s="38"/>
      <c r="J87" s="1"/>
    </row>
    <row r="88" spans="1:12" x14ac:dyDescent="0.25">
      <c r="A88" s="1"/>
      <c r="D88" s="19"/>
      <c r="E88" s="19"/>
      <c r="F88" s="19"/>
      <c r="G88" s="19"/>
      <c r="H88" s="19"/>
      <c r="I88" s="19"/>
      <c r="J88" s="1"/>
    </row>
    <row r="98" spans="1:11" x14ac:dyDescent="0.25">
      <c r="A98" s="1"/>
      <c r="J98" s="1"/>
      <c r="K98" s="36"/>
    </row>
    <row r="99" spans="1:11" x14ac:dyDescent="0.25">
      <c r="A99" s="1"/>
      <c r="J99" s="1"/>
      <c r="K99" s="36"/>
    </row>
    <row r="103" spans="1:11" x14ac:dyDescent="0.25">
      <c r="A103" s="1"/>
      <c r="J103" s="1"/>
      <c r="K103" s="36"/>
    </row>
  </sheetData>
  <mergeCells count="16">
    <mergeCell ref="B62:C62"/>
    <mergeCell ref="B70:C70"/>
    <mergeCell ref="B74:C74"/>
    <mergeCell ref="B86:I86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52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2020-01-29T16:46:44Z</cp:lastPrinted>
  <dcterms:created xsi:type="dcterms:W3CDTF">2020-01-29T16:45:50Z</dcterms:created>
  <dcterms:modified xsi:type="dcterms:W3CDTF">2020-01-29T16:47:21Z</dcterms:modified>
</cp:coreProperties>
</file>